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E:\zhuomian\"/>
    </mc:Choice>
  </mc:AlternateContent>
  <xr:revisionPtr revIDLastSave="0" documentId="13_ncr:1_{B3E2A8CA-7CF0-45F2-8E54-AE88A9E61A53}" xr6:coauthVersionLast="47" xr6:coauthVersionMax="47" xr10:uidLastSave="{00000000-0000-0000-0000-000000000000}"/>
  <bookViews>
    <workbookView xWindow="276" yWindow="1260" windowWidth="22764" windowHeight="11700" xr2:uid="{00000000-000D-0000-FFFF-FFFF00000000}"/>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1" l="1"/>
  <c r="L8" i="1"/>
  <c r="J8" i="1"/>
  <c r="G8" i="1"/>
  <c r="L7" i="1"/>
  <c r="J7" i="1"/>
  <c r="G7" i="1"/>
  <c r="L6" i="1"/>
  <c r="J6" i="1"/>
  <c r="G6" i="1"/>
  <c r="L5" i="1"/>
  <c r="J5" i="1"/>
  <c r="G5" i="1"/>
  <c r="L4" i="1"/>
  <c r="J4" i="1"/>
  <c r="G4" i="1"/>
  <c r="J3" i="1"/>
  <c r="G3" i="1"/>
</calcChain>
</file>

<file path=xl/sharedStrings.xml><?xml version="1.0" encoding="utf-8"?>
<sst xmlns="http://schemas.openxmlformats.org/spreadsheetml/2006/main" count="58" uniqueCount="51">
  <si>
    <t>序号</t>
  </si>
  <si>
    <t>班级</t>
  </si>
  <si>
    <t>姓名</t>
  </si>
  <si>
    <t>学号</t>
  </si>
  <si>
    <t>平均学分绩点</t>
  </si>
  <si>
    <t>专业平均学分绩点排名</t>
  </si>
  <si>
    <t>学业成绩</t>
  </si>
  <si>
    <t>附加分项目</t>
  </si>
  <si>
    <t>附加分得分</t>
  </si>
  <si>
    <t>综合考评成绩</t>
  </si>
  <si>
    <t>综合考评成绩排名</t>
  </si>
  <si>
    <t>专业（方向)学分绩点排名百分比</t>
  </si>
  <si>
    <t>是否拟推荐</t>
  </si>
  <si>
    <t>公共事业管理2021级（医疗保险方向）</t>
  </si>
  <si>
    <t>钟晨</t>
  </si>
  <si>
    <t>202140502004</t>
  </si>
  <si>
    <t>1/110</t>
  </si>
  <si>
    <t>公共事业管理2021级（医院管理方向）</t>
  </si>
  <si>
    <t>曾清秋</t>
  </si>
  <si>
    <t>202140502055</t>
  </si>
  <si>
    <t>1/72</t>
  </si>
  <si>
    <t>市场营销2021级</t>
  </si>
  <si>
    <t>杨钦羽</t>
  </si>
  <si>
    <t>202140501174</t>
  </si>
  <si>
    <t>4.25</t>
  </si>
  <si>
    <t>4</t>
  </si>
  <si>
    <t>3/153</t>
  </si>
  <si>
    <t>施羽珂</t>
  </si>
  <si>
    <t>202140501002</t>
  </si>
  <si>
    <t>4.16</t>
  </si>
  <si>
    <t>6</t>
  </si>
  <si>
    <t>1/153</t>
  </si>
  <si>
    <t>曾姿艺</t>
  </si>
  <si>
    <t>202140501053</t>
  </si>
  <si>
    <t>4.11</t>
  </si>
  <si>
    <t>8</t>
  </si>
  <si>
    <t>4/153</t>
  </si>
  <si>
    <t>孔利丹</t>
  </si>
  <si>
    <t>202140501157</t>
  </si>
  <si>
    <t>4.00</t>
  </si>
  <si>
    <t>23</t>
  </si>
  <si>
    <t>2/153</t>
  </si>
  <si>
    <t>管理学院2024年本科学生国家奖学金（第二批）拟推荐结果公示</t>
    <phoneticPr fontId="10" type="noConversion"/>
  </si>
  <si>
    <t>一、学科类（22分）
1、四川省“中汇杯”大学生财经素养大赛省级一等奖，加8分
2、“注协杯”四川省会计技能大赛省级一等奖，加8分
3、“正大杯”第十四届全国大学生市场调查与分析大赛省级二等奖，加6分
二、综合类（超过20分计20分）
1、四川省大学生综合素质A级证书，加5分
2、2022-2023学年秋季学期学习优秀一等奖，加3分
3、2021-2022学年春季学期学习优秀一等奖，加3分
4、2023-2024学年秋季学期学习优秀二等奖，加2分
5、2022-2023学年春季学期学习优秀二等奖，加2分
6、2021-2022学年秋季学期学习优秀三等奖，加1分
7、2022-2023学年“优秀学生”，加1分
8、2022-2023学年“优秀学生干部”，加1分
9、2021-2022学年“社会实践先进个人”，加1分
10、通过计算机二级，加1分
11、英语通过CET-6，加2分</t>
    <phoneticPr fontId="10" type="noConversion"/>
  </si>
  <si>
    <t>一、学科类（38分）
1.2024年“挑战杯”全国大学生创业计划竞赛省级银奖第2-10位主创，加2分
2.“正大杯”第十四届全国大学生市场调查与分析大赛国家级三等奖，加8分
3.第七届四川省大学生“校友杯”营销策划大赛一等奖，加8分
4.第十一届“学创杯”全国大学生创业综合模拟大赛省级一等奖，加8分
5.第三届CMAU全国大学生市场研究与商业策划大赛国家级一等奖，加8分
6.第三届全国大学生大数据与公共决策模拟大赛国家级三等奖，加4分
二、综合类（20分）
1.四川省大学生综合素质A级证书，加5分
2.2021-2022学年春季学期学习优秀一等奖，加3分
3.2023-2024学年秋季学期学习优秀一等奖，加3分
4.2023-2024年度“优秀团员”，加1分
5.2022-2023年度“优秀团干部”，加1分
6.2023-2024年度“优秀团干部”，加1分
7.2022-2023学年“优秀学生”，加1分
8.2022-2023学年“优秀学生干部”，加1分
9.2022-2023学年“科研创新奖”，加1分
10.2021-2022学年“社会工作优秀奖”，加1分
11.2023-2024年度“管理之星”，加2分</t>
    <phoneticPr fontId="10" type="noConversion"/>
  </si>
  <si>
    <t>一、学科类（24分）
1. 第十一届“学创杯”全国大学生创业综合模拟大赛省级三等奖，加4分
2. 四川省大学生农业创意设计大赛省级一等奖，加8分
3. 五粮液杯中国大学生酒类创新创意大赛省级二等奖，加6分
4. 社科奖第十五届全国高校市场营销大赛单项赛省级二等奖，加6分
二、综合类（超过20分计20分）
1.四川省大学生综合素质A级证书，加5分
2.2021-2022学年秋季学期学习优秀二等奖，加2分
3. 2021-2022学年春季学期学习优秀二等奖，加2分
4. 2022-2023学年秋季学期学习优秀二等奖，加2分
5. 2022-2023学年春季学期学习优秀一等奖，加3分
6.2023-2024学年秋季学期学习优秀一等奖，加3分
7.2021-2022学年“社会工作优秀奖”，加1分
8.2022-2023年度“优秀志愿者”，加1分
9.2023-2024年度“优秀团员”，加1分
10.2022-2023年度“优秀团干部”，加1分
11.2022-2023学年“优秀学生”，加1分
12.2022-2023学年“优秀学生干部”，加1分
13.2023-2024年度“管理之星”，加2分
14.通过英语CET-6（425分及以上），加2分
15.通过全国计算机二级考试，加1分</t>
    <phoneticPr fontId="10" type="noConversion"/>
  </si>
  <si>
    <r>
      <t>一、学科类：（18分）
1.2022年CMAU全国大学生市场研究与商业策划大赛预选赛二等奖，加2分
2. 2023-2024年度社科奖第</t>
    </r>
    <r>
      <rPr>
        <sz val="11"/>
        <rFont val="微软雅黑"/>
        <family val="2"/>
        <charset val="134"/>
      </rPr>
      <t>⼗</t>
    </r>
    <r>
      <rPr>
        <sz val="11"/>
        <rFont val="仿宋"/>
        <family val="3"/>
        <charset val="134"/>
      </rPr>
      <t>五届全国</t>
    </r>
    <r>
      <rPr>
        <sz val="11"/>
        <rFont val="微软雅黑"/>
        <family val="2"/>
        <charset val="134"/>
      </rPr>
      <t>⾼</t>
    </r>
    <r>
      <rPr>
        <sz val="11"/>
        <rFont val="仿宋"/>
        <family val="3"/>
        <charset val="134"/>
      </rPr>
      <t>校市场营销</t>
    </r>
    <r>
      <rPr>
        <sz val="11"/>
        <rFont val="微软雅黑"/>
        <family val="2"/>
        <charset val="134"/>
      </rPr>
      <t>⼤</t>
    </r>
    <r>
      <rPr>
        <sz val="11"/>
        <rFont val="仿宋"/>
        <family val="3"/>
        <charset val="134"/>
      </rPr>
      <t>赛单项赛省级一等奖，加8分
3.2023年四川省大学生农业创意设计大赛省级一等奖，加8分
二、综合类：（10分）
1.通过英语CET-6（425 及以上），加2分
2. 2021-2022秋季学期学习优秀奖二等奖，加2分
3.2022-2023春季学期学习优秀奖三等奖，加1分
4.2022-2023秋季学期学习优秀奖二等奖，加2分
5.2023-2024秋季学期学习优秀奖二等奖，加2分
6.2022-2023年度优秀团干部，加1分</t>
    </r>
    <phoneticPr fontId="10" type="noConversion"/>
  </si>
  <si>
    <t xml:space="preserve">一、学科类：（47分）
1.2024年第八届四川省“校友杯”大学生营销策划大赛二等奖，加6分
2.2023年“正大杯”第十三届全国大学生市场调查与分析大赛四川赛区本科组选拔赛一等奖，加8分
3.2023-2024年度社科奖第十五届全国高校市场营销大赛单项赛一等奖，加8分
4. 2023年第三届“五粮液杯”四川省大学生酒类创新创意大赛一等奖，加8分
5.2023年“雷波杯”四川省大学生农业创意设计大赛二等奖，加6分
6.2023年CMAU全国大学生市场研究与商业策划大赛分赛区竞赛二等奖，加3分
7.2023年第五届四川省大学生公共管理案例挑战大赛三等奖，加4分
8.2022年四川省大学生企业管理挑战赛三等奖，加4分
二、科研类：（3分）
1.2022-2023年校级科研实践创新课题重点项目负责人，《中医药老字号品牌年轻化传播效果及影响因素研究》，加3分
三、综合类：（超过20分按20分计）
1.2021-2022学年秋季学期学习优秀奖一等奖，加3分
2.2021-2022学年春季学期学习优秀奖二等奖，加2分
3.2022-2023学年秋季学期学习优秀奖二等奖，加2分
4.2023-2024学年春季学期学习优秀奖二等奖，加2分
5.2021-2022年度优秀团员，加1分
6.2022-2023年度优秀团员，加1分
7.2023-2024年度优秀团员，加1分
8.2022-2023年度优秀团干部，加1分
9.2022-2023学年社会实践先进个人，加1分
10.2022-2023学年社会工作优秀奖，加1分
11.2022-2023学年优秀学生干部，加1分
12.2022-2023学年科研创新奖，加1分
13.2023年四川省大学生综合素质A级证书，加5分
14.计算机通过国家二级或省级二级及以上等级，加1分
15. 英语通过CET6（425及以上），加2分
</t>
    <phoneticPr fontId="10" type="noConversion"/>
  </si>
  <si>
    <r>
      <t xml:space="preserve">一、科研类(6分)
</t>
    </r>
    <r>
      <rPr>
        <sz val="11"/>
        <color theme="1"/>
        <rFont val="仿宋"/>
        <family val="3"/>
        <charset val="134"/>
      </rPr>
      <t xml:space="preserve">1.省级期刊《村委主任》2023年10月刊发表论文，《四川省城乡社区服务能力现状及提升策略分析》，加2分
2.2023-2024年大学生科研实践创新课题一般项目负责人，《基于IPA模型的四川省城乡社区服务能力满意度评价及提升路径研究》，加2分
3.2023-2024年四川省大学生创新创业训练计划立项负责人，《Enjoy Night--基于中医药芳香疗法的助眠电子香薰研究设计与开发》，加2分
</t>
    </r>
    <r>
      <rPr>
        <sz val="11"/>
        <rFont val="仿宋"/>
        <family val="3"/>
        <charset val="134"/>
      </rPr>
      <t>二、学科类(42分)
1.“社科奖”第十五届全国高校市场营销大赛一等奖，加8分
2.“正大杯”第十三届全国大学生市场调查与分析大赛一等奖，加8分
3.第七届四川省大学生“校友杯”营销策划大赛三等奖，加4分
4.“雷波杯”四川省大学生农业创意设计大赛一等奖(2023)，加8分
5.“五粮液杯”中国大学生酒类侧新侧意大赛省级一等奖，加8分
6.第五届四川省大学生公共管理案例挑战大赛三等奖，加4分
7.CMAU全国大学生市场研究与商业策划大赛三等奖(2022)，加2分
三.综合类(超过20分计20分)
1.2021-2022秋季学期学习优秀奖一等奖学金，加3分
2.2021-2022春季学期学习优秀奖一等奖学金，加3分
3.2022-2023秋季学期学习优秀奖二等奖学金，加2分
4.2022-2023春季学期学习优秀奖二等奖学金，加2分
5.2023-2024秋季学期学习优秀奖二等奖学金，加2分
6.2022-2023学年优秀学生，加1分
7.2021-2022学年优秀学生干部，加1分
8.2022-2023学年优秀学生干部，加1分
9.2023-2024年度优秀团干部，加1分
10.2023-2024年度管理之星，加2分
11.2021-2022学年社会工作优秀奖，加1分
12.2022-2023学年社会工作优秀奖，加1分
13.英语通过CET-6，加2分</t>
    </r>
    <phoneticPr fontId="10" type="noConversion"/>
  </si>
  <si>
    <t>是</t>
    <phoneticPr fontId="10" type="noConversion"/>
  </si>
  <si>
    <t>否</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</si>
</sst>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00%"/>
  </numFmts>
  <fonts count="12" x14ac:knownFonts="1">
    <font>
      <sz val="11"/>
      <color theme="1"/>
      <name val="宋体"/>
      <charset val="134"/>
      <scheme val="minor"/>
    </font>
    <font>
      <sz val="20"/>
      <color theme="1"/>
      <name val="宋体"/>
      <family val="3"/>
      <charset val="134"/>
      <scheme val="minor"/>
    </font>
    <font>
      <sz val="11"/>
      <color theme="1"/>
      <name val="黑体"/>
      <family val="3"/>
      <charset val="134"/>
    </font>
    <font>
      <sz val="11"/>
      <color theme="1"/>
      <name val="仿宋"/>
      <family val="3"/>
      <charset val="134"/>
    </font>
    <font>
      <sz val="20"/>
      <color rgb="FF000000"/>
      <name val="方正小标宋简体"/>
      <family val="3"/>
      <charset val="134"/>
    </font>
    <font>
      <sz val="10"/>
      <color rgb="FF000000"/>
      <name val="黑体"/>
      <family val="3"/>
      <charset val="134"/>
    </font>
    <font>
      <sz val="11"/>
      <name val="仿宋"/>
      <family val="3"/>
      <charset val="134"/>
    </font>
    <font>
      <sz val="11"/>
      <color theme="1"/>
      <name val="仿宋"/>
      <family val="3"/>
      <charset val="134"/>
    </font>
    <font>
      <sz val="11"/>
      <color theme="1"/>
      <name val="宋体"/>
      <family val="3"/>
      <charset val="134"/>
      <scheme val="minor"/>
    </font>
    <font>
      <sz val="11"/>
      <color theme="1"/>
      <name val="宋体"/>
      <family val="3"/>
      <charset val="134"/>
      <scheme val="minor"/>
    </font>
    <font>
      <sz val="9"/>
      <name val="宋体"/>
      <family val="3"/>
      <charset val="134"/>
      <scheme val="minor"/>
    </font>
    <font>
      <sz val="11"/>
      <name val="微软雅黑"/>
      <family val="2"/>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0" xfId="0" applyNumberFormat="1">
      <alignment vertical="center"/>
    </xf>
    <xf numFmtId="176" fontId="0" fillId="0" borderId="0" xfId="0" applyNumberFormat="1">
      <alignment vertical="center"/>
    </xf>
    <xf numFmtId="176" fontId="0" fillId="0" borderId="0" xfId="0" applyNumberFormat="1" applyAlignment="1">
      <alignment horizontal="left" vertical="center"/>
    </xf>
    <xf numFmtId="49" fontId="0" fillId="0" borderId="0" xfId="0" applyNumberFormat="1" applyAlignment="1">
      <alignment horizontal="left" vertical="center"/>
    </xf>
    <xf numFmtId="177" fontId="0" fillId="0" borderId="0" xfId="1" applyNumberFormat="1" applyFont="1">
      <alignment vertical="center"/>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176" fontId="6" fillId="0" borderId="1" xfId="0" applyNumberFormat="1" applyFont="1" applyBorder="1" applyAlignment="1">
      <alignment horizontal="left" vertical="center" wrapText="1"/>
    </xf>
    <xf numFmtId="177" fontId="5" fillId="0" borderId="1" xfId="1" applyNumberFormat="1" applyFont="1" applyFill="1" applyBorder="1" applyAlignment="1">
      <alignment horizontal="center" vertical="center" wrapText="1"/>
    </xf>
    <xf numFmtId="0" fontId="3" fillId="0" borderId="1" xfId="0" applyNumberFormat="1" applyFont="1" applyBorder="1" applyAlignment="1">
      <alignment horizontal="center" vertical="center"/>
    </xf>
    <xf numFmtId="176" fontId="3"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xf>
    <xf numFmtId="177" fontId="3" fillId="0" borderId="1" xfId="1" applyNumberFormat="1" applyFont="1" applyBorder="1" applyAlignment="1">
      <alignment horizontal="center" vertical="center"/>
    </xf>
    <xf numFmtId="177" fontId="8" fillId="0" borderId="0" xfId="1" applyNumberFormat="1" applyFont="1">
      <alignment vertical="center"/>
    </xf>
    <xf numFmtId="49" fontId="3"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176" fontId="7" fillId="0" borderId="1" xfId="0" applyNumberFormat="1" applyFont="1" applyFill="1" applyBorder="1" applyAlignment="1">
      <alignment horizontal="center" vertical="center" wrapText="1"/>
    </xf>
    <xf numFmtId="49" fontId="4"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176" fontId="4" fillId="0" borderId="0" xfId="0" applyNumberFormat="1" applyFont="1" applyFill="1" applyAlignment="1">
      <alignment horizontal="left" vertical="center" wrapText="1"/>
    </xf>
    <xf numFmtId="177" fontId="4" fillId="0" borderId="0" xfId="1" applyNumberFormat="1" applyFont="1" applyFill="1" applyAlignment="1">
      <alignment horizontal="center" vertical="center" wrapText="1"/>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topLeftCell="C9" zoomScale="70" zoomScaleNormal="70" workbookViewId="0">
      <selection activeCell="M24" sqref="M24"/>
    </sheetView>
  </sheetViews>
  <sheetFormatPr defaultColWidth="9" defaultRowHeight="14.4" x14ac:dyDescent="0.25"/>
  <cols>
    <col min="1" max="1" width="6.77734375" style="4" customWidth="1"/>
    <col min="2" max="2" width="40" customWidth="1"/>
    <col min="3" max="3" width="12.33203125" customWidth="1"/>
    <col min="4" max="4" width="15.77734375" style="5" customWidth="1"/>
    <col min="5" max="5" width="12.77734375" style="5" customWidth="1"/>
    <col min="6" max="6" width="10.88671875" style="5" customWidth="1"/>
    <col min="7" max="7" width="11" style="6" customWidth="1"/>
    <col min="8" max="8" width="88.6640625" style="7" customWidth="1"/>
    <col min="9" max="9" width="14.109375" style="5" customWidth="1"/>
    <col min="10" max="10" width="16" style="7" customWidth="1"/>
    <col min="11" max="11" width="18" style="8" customWidth="1"/>
    <col min="12" max="12" width="31.6640625" style="9" customWidth="1"/>
    <col min="13" max="13" width="21.109375" customWidth="1"/>
    <col min="14" max="14" width="16.33203125" customWidth="1"/>
  </cols>
  <sheetData>
    <row r="1" spans="1:14" s="1" customFormat="1" ht="39" customHeight="1" x14ac:dyDescent="0.25">
      <c r="A1" s="26" t="s">
        <v>42</v>
      </c>
      <c r="B1" s="26"/>
      <c r="C1" s="26"/>
      <c r="D1" s="26"/>
      <c r="E1" s="26"/>
      <c r="F1" s="26"/>
      <c r="G1" s="27"/>
      <c r="H1" s="28"/>
      <c r="I1" s="26"/>
      <c r="J1" s="27"/>
      <c r="K1" s="26"/>
      <c r="L1" s="29"/>
      <c r="M1" s="26"/>
    </row>
    <row r="2" spans="1:14" s="2" customFormat="1" ht="51" customHeight="1" x14ac:dyDescent="0.25">
      <c r="A2" s="10" t="s">
        <v>0</v>
      </c>
      <c r="B2" s="10" t="s">
        <v>1</v>
      </c>
      <c r="C2" s="10" t="s">
        <v>2</v>
      </c>
      <c r="D2" s="11" t="s">
        <v>3</v>
      </c>
      <c r="E2" s="11" t="s">
        <v>4</v>
      </c>
      <c r="F2" s="11" t="s">
        <v>5</v>
      </c>
      <c r="G2" s="12" t="s">
        <v>6</v>
      </c>
      <c r="H2" s="12" t="s">
        <v>7</v>
      </c>
      <c r="I2" s="10" t="s">
        <v>8</v>
      </c>
      <c r="J2" s="12" t="s">
        <v>9</v>
      </c>
      <c r="K2" s="10" t="s">
        <v>10</v>
      </c>
      <c r="L2" s="17" t="s">
        <v>11</v>
      </c>
      <c r="M2" s="10" t="s">
        <v>12</v>
      </c>
    </row>
    <row r="3" spans="1:14" ht="230.4" x14ac:dyDescent="0.25">
      <c r="A3" s="13">
        <v>1</v>
      </c>
      <c r="B3" s="14" t="s">
        <v>13</v>
      </c>
      <c r="C3" s="14" t="s">
        <v>14</v>
      </c>
      <c r="D3" s="14" t="s">
        <v>15</v>
      </c>
      <c r="E3" s="14">
        <v>4.1900000000000004</v>
      </c>
      <c r="F3" s="14">
        <v>4</v>
      </c>
      <c r="G3" s="15">
        <f t="shared" ref="G3:G8" si="0">E3*10+50</f>
        <v>91.9</v>
      </c>
      <c r="H3" s="16" t="s">
        <v>43</v>
      </c>
      <c r="I3" s="18">
        <v>42</v>
      </c>
      <c r="J3" s="19">
        <f t="shared" ref="J3:J8" si="1">G3*0.8+I3*0.2</f>
        <v>81.92</v>
      </c>
      <c r="K3" s="20" t="s">
        <v>16</v>
      </c>
      <c r="L3" s="21">
        <f>4/110</f>
        <v>3.6363636363636362E-2</v>
      </c>
      <c r="M3" s="13" t="s">
        <v>49</v>
      </c>
      <c r="N3" s="22"/>
    </row>
    <row r="4" spans="1:14" s="3" customFormat="1" ht="273.60000000000002" x14ac:dyDescent="0.25">
      <c r="A4" s="13">
        <v>2</v>
      </c>
      <c r="B4" s="14" t="s">
        <v>17</v>
      </c>
      <c r="C4" s="14" t="s">
        <v>18</v>
      </c>
      <c r="D4" s="14" t="s">
        <v>19</v>
      </c>
      <c r="E4" s="14">
        <v>4.37</v>
      </c>
      <c r="F4" s="14">
        <v>1</v>
      </c>
      <c r="G4" s="15">
        <f t="shared" si="0"/>
        <v>93.7</v>
      </c>
      <c r="H4" s="16" t="s">
        <v>44</v>
      </c>
      <c r="I4" s="18">
        <v>58</v>
      </c>
      <c r="J4" s="19">
        <f t="shared" si="1"/>
        <v>86.56</v>
      </c>
      <c r="K4" s="23" t="s">
        <v>20</v>
      </c>
      <c r="L4" s="21">
        <f>1/72</f>
        <v>1.38888888888889E-2</v>
      </c>
      <c r="M4" s="13" t="s">
        <v>49</v>
      </c>
    </row>
    <row r="5" spans="1:14" ht="302.39999999999998" x14ac:dyDescent="0.25">
      <c r="A5" s="13">
        <v>3</v>
      </c>
      <c r="B5" s="14" t="s">
        <v>21</v>
      </c>
      <c r="C5" s="14" t="s">
        <v>22</v>
      </c>
      <c r="D5" s="14" t="s">
        <v>23</v>
      </c>
      <c r="E5" s="14" t="s">
        <v>24</v>
      </c>
      <c r="F5" s="14" t="s">
        <v>25</v>
      </c>
      <c r="G5" s="15">
        <f t="shared" si="0"/>
        <v>92.5</v>
      </c>
      <c r="H5" s="16" t="s">
        <v>45</v>
      </c>
      <c r="I5" s="24">
        <v>44</v>
      </c>
      <c r="J5" s="25">
        <f t="shared" si="1"/>
        <v>82.8</v>
      </c>
      <c r="K5" s="20" t="s">
        <v>26</v>
      </c>
      <c r="L5" s="21">
        <f>F5/153</f>
        <v>2.61437908496732E-2</v>
      </c>
      <c r="M5" s="13" t="s">
        <v>50</v>
      </c>
    </row>
    <row r="6" spans="1:14" ht="409.6" x14ac:dyDescent="0.25">
      <c r="A6" s="13">
        <v>4</v>
      </c>
      <c r="B6" s="14" t="s">
        <v>21</v>
      </c>
      <c r="C6" s="14" t="s">
        <v>27</v>
      </c>
      <c r="D6" s="14" t="s">
        <v>28</v>
      </c>
      <c r="E6" s="14" t="s">
        <v>29</v>
      </c>
      <c r="F6" s="14" t="s">
        <v>30</v>
      </c>
      <c r="G6" s="15">
        <f t="shared" si="0"/>
        <v>91.6</v>
      </c>
      <c r="H6" s="16" t="s">
        <v>48</v>
      </c>
      <c r="I6" s="24">
        <v>68</v>
      </c>
      <c r="J6" s="25">
        <f t="shared" si="1"/>
        <v>86.88</v>
      </c>
      <c r="K6" s="20" t="s">
        <v>31</v>
      </c>
      <c r="L6" s="21">
        <f>F6/153</f>
        <v>3.9215686274509803E-2</v>
      </c>
      <c r="M6" s="13" t="s">
        <v>50</v>
      </c>
    </row>
    <row r="7" spans="1:14" ht="159.6" x14ac:dyDescent="0.25">
      <c r="A7" s="13">
        <v>5</v>
      </c>
      <c r="B7" s="14" t="s">
        <v>21</v>
      </c>
      <c r="C7" s="14" t="s">
        <v>32</v>
      </c>
      <c r="D7" s="14" t="s">
        <v>33</v>
      </c>
      <c r="E7" s="14" t="s">
        <v>34</v>
      </c>
      <c r="F7" s="14" t="s">
        <v>35</v>
      </c>
      <c r="G7" s="15">
        <f t="shared" si="0"/>
        <v>91.1</v>
      </c>
      <c r="H7" s="16" t="s">
        <v>46</v>
      </c>
      <c r="I7" s="24">
        <v>28</v>
      </c>
      <c r="J7" s="25">
        <f t="shared" si="1"/>
        <v>78.48</v>
      </c>
      <c r="K7" s="20" t="s">
        <v>36</v>
      </c>
      <c r="L7" s="21">
        <f>F7/153</f>
        <v>5.22875816993464E-2</v>
      </c>
      <c r="M7" s="13" t="s">
        <v>50</v>
      </c>
    </row>
    <row r="8" spans="1:14" ht="409.6" x14ac:dyDescent="0.25">
      <c r="A8" s="13">
        <v>6</v>
      </c>
      <c r="B8" s="14" t="s">
        <v>21</v>
      </c>
      <c r="C8" s="14" t="s">
        <v>37</v>
      </c>
      <c r="D8" s="14" t="s">
        <v>38</v>
      </c>
      <c r="E8" s="14" t="s">
        <v>39</v>
      </c>
      <c r="F8" s="14" t="s">
        <v>40</v>
      </c>
      <c r="G8" s="15">
        <f t="shared" si="0"/>
        <v>90</v>
      </c>
      <c r="H8" s="16" t="s">
        <v>47</v>
      </c>
      <c r="I8" s="24">
        <v>70</v>
      </c>
      <c r="J8" s="25">
        <f t="shared" si="1"/>
        <v>86</v>
      </c>
      <c r="K8" s="20" t="s">
        <v>41</v>
      </c>
      <c r="L8" s="21">
        <f>F8/153</f>
        <v>0.15032679738562099</v>
      </c>
      <c r="M8" s="13" t="s">
        <v>50</v>
      </c>
    </row>
  </sheetData>
  <mergeCells count="1">
    <mergeCell ref="A1:M1"/>
  </mergeCells>
  <phoneticPr fontId="10" type="noConversion"/>
  <pageMargins left="0.75138888888888899" right="0.75138888888888899" top="0.94444444444444398" bottom="0.156944444444444" header="0.70833333333333304" footer="0.23611111111111099"/>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bx1ao</dc:creator>
  <cp:lastModifiedBy>琼 杨</cp:lastModifiedBy>
  <dcterms:created xsi:type="dcterms:W3CDTF">2021-09-17T06:05:00Z</dcterms:created>
  <dcterms:modified xsi:type="dcterms:W3CDTF">2024-11-05T04:04:26Z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AF42076FCD81488296EF60124266646C_13</vt:lpwstr>
  </property>
  <property fmtid="{D5CDD505-2E9C-101B-9397-08002B2CF9AE}" pid="3" name="KSOProductBuildVer">
    <vt:lpwstr>2052-12.1.0.16120</vt:lpwstr>
  </property>
</Properties>
</file>